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480" yWindow="90" windowWidth="19320" windowHeight="9390" activeTab="1"/>
  </bookViews>
  <sheets>
    <sheet name="总表" sheetId="6" r:id="rId1"/>
    <sheet name="清算明细表" sheetId="2" r:id="rId2"/>
  </sheets>
  <definedNames>
    <definedName name="_xlnm._FilterDatabase" localSheetId="1" hidden="1">清算明细表!$A$4:$Q$14</definedName>
    <definedName name="_xlnm._FilterDatabase" localSheetId="0" hidden="1">总表!$A$4:$IP$15</definedName>
    <definedName name="_xlnm.Print_Area" localSheetId="0">总表!$A$1:$G$15</definedName>
    <definedName name="_xlnm.Print_Titles" localSheetId="1">清算明细表!$4:$4</definedName>
    <definedName name="_xlnm.Print_Titles" localSheetId="0">总表!$4:$4</definedName>
  </definedNames>
  <calcPr calcId="145621"/>
</workbook>
</file>

<file path=xl/calcChain.xml><?xml version="1.0" encoding="utf-8"?>
<calcChain xmlns="http://schemas.openxmlformats.org/spreadsheetml/2006/main">
  <c r="F6" i="6" l="1"/>
  <c r="L6" i="2" l="1"/>
  <c r="M6" i="2"/>
  <c r="N6" i="2"/>
  <c r="P6" i="2"/>
  <c r="D6" i="2"/>
  <c r="E6" i="2"/>
  <c r="O8" i="2"/>
  <c r="O9" i="2"/>
  <c r="O10" i="2"/>
  <c r="O11" i="2"/>
  <c r="O12" i="2"/>
  <c r="O6" i="2" s="1"/>
  <c r="O13" i="2"/>
  <c r="O14" i="2"/>
  <c r="O7" i="2"/>
  <c r="I8" i="2"/>
  <c r="I9" i="2"/>
  <c r="I10" i="2"/>
  <c r="I11" i="2"/>
  <c r="I12" i="2"/>
  <c r="I13" i="2"/>
  <c r="I14" i="2"/>
  <c r="I7" i="2"/>
  <c r="C8" i="2"/>
  <c r="C9" i="2"/>
  <c r="C10" i="2"/>
  <c r="C11" i="2"/>
  <c r="C12" i="2"/>
  <c r="C13" i="2"/>
  <c r="C14" i="2"/>
  <c r="C7" i="2"/>
  <c r="C6" i="2" l="1"/>
  <c r="K6" i="2" l="1"/>
  <c r="J6" i="2"/>
  <c r="I6" i="2" s="1"/>
  <c r="F5" i="6" l="1"/>
</calcChain>
</file>

<file path=xl/sharedStrings.xml><?xml version="1.0" encoding="utf-8"?>
<sst xmlns="http://schemas.openxmlformats.org/spreadsheetml/2006/main" count="85" uniqueCount="59">
  <si>
    <t>金额(万元)</t>
  </si>
  <si>
    <t>备注</t>
  </si>
  <si>
    <t>市本级</t>
  </si>
  <si>
    <t>江门市</t>
  </si>
  <si>
    <t>台山市</t>
  </si>
  <si>
    <t>恩平市</t>
  </si>
  <si>
    <t>所属单位（地区）</t>
  </si>
  <si>
    <t>市直</t>
  </si>
  <si>
    <t xml:space="preserve">鹤山市 </t>
  </si>
  <si>
    <t xml:space="preserve">江海区 </t>
  </si>
  <si>
    <t xml:space="preserve">蓬江区 </t>
  </si>
  <si>
    <t xml:space="preserve">台山市 </t>
  </si>
  <si>
    <t xml:space="preserve">新会区 </t>
  </si>
  <si>
    <t>附件1</t>
    <phoneticPr fontId="8" type="noConversion"/>
  </si>
  <si>
    <t>单位名称</t>
    <phoneticPr fontId="8" type="noConversion"/>
  </si>
  <si>
    <t>单位编码</t>
    <phoneticPr fontId="8" type="noConversion"/>
  </si>
  <si>
    <t>项目名称</t>
    <phoneticPr fontId="8" type="noConversion"/>
  </si>
  <si>
    <t>功能分类科目</t>
    <phoneticPr fontId="8" type="noConversion"/>
  </si>
  <si>
    <t>蓬江区</t>
    <phoneticPr fontId="8" type="noConversion"/>
  </si>
  <si>
    <t>江海区</t>
    <phoneticPr fontId="8" type="noConversion"/>
  </si>
  <si>
    <t>新会区</t>
    <phoneticPr fontId="8" type="noConversion"/>
  </si>
  <si>
    <t>鹤山市</t>
    <phoneticPr fontId="8" type="noConversion"/>
  </si>
  <si>
    <t>清算2018年城乡义务教育公用经费省补助资金安排汇总表</t>
    <phoneticPr fontId="2" type="noConversion"/>
  </si>
  <si>
    <t>地区编码</t>
    <phoneticPr fontId="8" type="noConversion"/>
  </si>
  <si>
    <t>2018年城乡义务教育公用经费补助清算资金</t>
    <phoneticPr fontId="8" type="noConversion"/>
  </si>
  <si>
    <t>2300221城乡义务教育转移支付支出</t>
    <phoneticPr fontId="8" type="noConversion"/>
  </si>
  <si>
    <t>开平市</t>
    <phoneticPr fontId="8" type="noConversion"/>
  </si>
  <si>
    <t>恩平市</t>
    <phoneticPr fontId="8" type="noConversion"/>
  </si>
  <si>
    <t>备注</t>
    <phoneticPr fontId="8" type="noConversion"/>
  </si>
  <si>
    <t>江门市</t>
    <phoneticPr fontId="8" type="noConversion"/>
  </si>
  <si>
    <t>单位：人、万元</t>
    <phoneticPr fontId="8" type="noConversion"/>
  </si>
  <si>
    <t>2017年城乡义务教育学校在校生（人)</t>
    <phoneticPr fontId="8" type="noConversion"/>
  </si>
  <si>
    <t>合计</t>
    <phoneticPr fontId="8" type="noConversion"/>
  </si>
  <si>
    <t>小学</t>
    <phoneticPr fontId="8" type="noConversion"/>
  </si>
  <si>
    <t>初中</t>
    <phoneticPr fontId="8" type="noConversion"/>
  </si>
  <si>
    <t>补助标准（元/人）</t>
    <phoneticPr fontId="8" type="noConversion"/>
  </si>
  <si>
    <t>省财政分担比例</t>
    <phoneticPr fontId="8" type="noConversion"/>
  </si>
  <si>
    <t>应下达2D18年城乡义务教育公用经贸总额（万元）（按2017年学生人数）</t>
    <phoneticPr fontId="8" type="noConversion"/>
  </si>
  <si>
    <t>合计</t>
    <phoneticPr fontId="8" type="noConversion"/>
  </si>
  <si>
    <t xml:space="preserve"> 其中：省财政（含中央）分担</t>
    <phoneticPr fontId="8" type="noConversion"/>
  </si>
  <si>
    <t>市县分担</t>
    <phoneticPr fontId="8" type="noConversion"/>
  </si>
  <si>
    <t>2018年已提前下达金额（按2016年学生人数）</t>
    <phoneticPr fontId="8" type="noConversion"/>
  </si>
  <si>
    <t>本次清算金额</t>
    <phoneticPr fontId="8" type="noConversion"/>
  </si>
  <si>
    <t xml:space="preserve"> 粤财教［2017]450号文和粤财教［2018]16号文列明本次追加下达资金</t>
    <phoneticPr fontId="8" type="noConversion"/>
  </si>
  <si>
    <t>本次实际下达资金</t>
    <phoneticPr fontId="8" type="noConversion"/>
  </si>
  <si>
    <t>待2019年提前下达清算资金</t>
    <phoneticPr fontId="8" type="noConversion"/>
  </si>
  <si>
    <t>*</t>
    <phoneticPr fontId="8" type="noConversion"/>
  </si>
  <si>
    <t>清算2018年城乡义务教育公用经费省补助资金明细表</t>
    <phoneticPr fontId="8" type="noConversion"/>
  </si>
  <si>
    <t>经济分类科目</t>
    <phoneticPr fontId="8" type="noConversion"/>
  </si>
  <si>
    <t>513001上下级政府间转移支付支出</t>
    <phoneticPr fontId="8" type="noConversion"/>
  </si>
  <si>
    <t>30299其他商品和服务支出</t>
    <phoneticPr fontId="8" type="noConversion"/>
  </si>
  <si>
    <t>2050203初中教育</t>
    <phoneticPr fontId="8" type="noConversion"/>
  </si>
  <si>
    <t>江门市教育局</t>
    <phoneticPr fontId="8" type="noConversion"/>
  </si>
  <si>
    <t>2050202小学教育</t>
  </si>
  <si>
    <t>江门市第一中学景贤学校</t>
    <phoneticPr fontId="8" type="noConversion"/>
  </si>
  <si>
    <t>江门二中14.43万元、中港英文学校4.3875万元、迪生学校0.0975万元</t>
    <phoneticPr fontId="8" type="noConversion"/>
  </si>
  <si>
    <t>福泉中英文学校0.9375万元、中港英文学校17.5375万元、迪生学校0.115万元</t>
    <phoneticPr fontId="8" type="noConversion"/>
  </si>
  <si>
    <t>单位：万元</t>
    <phoneticPr fontId="8" type="noConversion"/>
  </si>
  <si>
    <t>附件2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</si>
</sst>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8"/>
      <name val="方正小标宋简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20"/>
      <name val="方正小标宋简体"/>
      <family val="3"/>
      <charset val="134"/>
    </font>
    <font>
      <b/>
      <sz val="8"/>
      <name val="宋体"/>
      <family val="3"/>
      <charset val="134"/>
    </font>
    <font>
      <b/>
      <sz val="10"/>
      <name val="宋体"/>
      <family val="3"/>
      <charset val="134"/>
    </font>
    <font>
      <sz val="8"/>
      <name val="宋体"/>
      <family val="3"/>
      <charset val="134"/>
    </font>
    <font>
      <sz val="12"/>
      <name val="宋体"/>
      <family val="3"/>
      <charset val="134"/>
    </font>
    <font>
      <b/>
      <sz val="8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方正小标宋简体"/>
      <family val="3"/>
      <charset val="134"/>
    </font>
    <font>
      <b/>
      <sz val="11"/>
      <name val="宋体"/>
      <family val="3"/>
      <charset val="134"/>
    </font>
    <font>
      <b/>
      <sz val="18"/>
      <name val="方正小标宋简体"/>
      <family val="3"/>
      <charset val="134"/>
    </font>
    <font>
      <b/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name val="Times New Roman"/>
      <family val="1"/>
    </font>
    <font>
      <sz val="14"/>
      <name val="黑体"/>
      <family val="3"/>
      <charset val="134"/>
    </font>
    <font>
      <sz val="14"/>
      <color indexed="8"/>
      <name val="宋体"/>
      <family val="3"/>
      <charset val="134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6" fillId="0" borderId="0"/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35" borderId="10" applyNumberFormat="0" applyAlignment="0" applyProtection="0">
      <alignment vertical="center"/>
    </xf>
    <xf numFmtId="0" fontId="36" fillId="3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35" borderId="13" applyNumberFormat="0" applyAlignment="0" applyProtection="0">
      <alignment vertical="center"/>
    </xf>
    <xf numFmtId="0" fontId="42" fillId="26" borderId="10" applyNumberFormat="0" applyAlignment="0" applyProtection="0">
      <alignment vertical="center"/>
    </xf>
    <xf numFmtId="0" fontId="25" fillId="42" borderId="14" applyNumberFormat="0" applyFont="0" applyAlignment="0" applyProtection="0">
      <alignment vertical="center"/>
    </xf>
  </cellStyleXfs>
  <cellXfs count="55">
    <xf numFmtId="0" fontId="0" fillId="0" borderId="0" xfId="0">
      <alignment vertical="center"/>
    </xf>
    <xf numFmtId="0" fontId="6" fillId="0" borderId="0" xfId="4">
      <alignment vertical="center"/>
    </xf>
    <xf numFmtId="0" fontId="11" fillId="2" borderId="1" xfId="4" applyFont="1" applyFill="1" applyBorder="1" applyAlignment="1">
      <alignment horizontal="left" vertical="center" wrapText="1"/>
    </xf>
    <xf numFmtId="0" fontId="6" fillId="0" borderId="0" xfId="4" applyAlignment="1">
      <alignment horizontal="left" vertical="center"/>
    </xf>
    <xf numFmtId="0" fontId="6" fillId="0" borderId="0" xfId="4" applyAlignment="1">
      <alignment horizontal="center" vertical="center"/>
    </xf>
    <xf numFmtId="0" fontId="11" fillId="0" borderId="1" xfId="4" applyFont="1" applyBorder="1" applyAlignment="1">
      <alignment horizontal="left" vertical="center" wrapText="1"/>
    </xf>
    <xf numFmtId="0" fontId="15" fillId="0" borderId="0" xfId="4" applyFont="1">
      <alignment vertical="center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0" fillId="0" borderId="0" xfId="0" applyFont="1" applyAlignment="1">
      <alignment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3" fillId="0" borderId="0" xfId="4" applyFont="1">
      <alignment vertical="center"/>
    </xf>
    <xf numFmtId="0" fontId="9" fillId="0" borderId="0" xfId="4" applyFont="1" applyFill="1" applyBorder="1" applyAlignment="1">
      <alignment horizontal="left" vertical="center"/>
    </xf>
    <xf numFmtId="0" fontId="22" fillId="0" borderId="1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3" fillId="2" borderId="0" xfId="4" applyFont="1" applyFill="1" applyBorder="1" applyAlignment="1">
      <alignment horizontal="right" vertical="center" wrapText="1"/>
    </xf>
    <xf numFmtId="0" fontId="11" fillId="2" borderId="1" xfId="4" applyFont="1" applyFill="1" applyBorder="1" applyAlignment="1">
      <alignment horizontal="right" vertical="center" wrapText="1"/>
    </xf>
    <xf numFmtId="0" fontId="11" fillId="0" borderId="1" xfId="4" applyFont="1" applyBorder="1" applyAlignment="1">
      <alignment horizontal="right" vertical="center" wrapText="1"/>
    </xf>
    <xf numFmtId="0" fontId="22" fillId="0" borderId="5" xfId="4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5" fillId="0" borderId="0" xfId="30">
      <alignment vertical="center"/>
    </xf>
    <xf numFmtId="0" fontId="43" fillId="0" borderId="1" xfId="3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right" vertical="center" wrapText="1"/>
    </xf>
    <xf numFmtId="0" fontId="15" fillId="0" borderId="0" xfId="4" applyFont="1" applyFill="1">
      <alignment vertical="center"/>
    </xf>
    <xf numFmtId="0" fontId="44" fillId="0" borderId="0" xfId="4" applyFont="1" applyFill="1" applyAlignment="1">
      <alignment horizontal="left" vertical="center"/>
    </xf>
    <xf numFmtId="0" fontId="45" fillId="0" borderId="0" xfId="4" applyFont="1">
      <alignment vertical="center"/>
    </xf>
    <xf numFmtId="0" fontId="21" fillId="0" borderId="0" xfId="0" applyFont="1" applyAlignment="1">
      <alignment horizontal="center" vertical="center" wrapText="1"/>
    </xf>
    <xf numFmtId="0" fontId="22" fillId="0" borderId="4" xfId="4" applyFont="1" applyFill="1" applyBorder="1" applyAlignment="1">
      <alignment horizontal="center" vertical="center" wrapText="1"/>
    </xf>
    <xf numFmtId="0" fontId="22" fillId="0" borderId="5" xfId="4" applyFont="1" applyFill="1" applyBorder="1" applyAlignment="1">
      <alignment horizontal="center" vertical="center" wrapText="1"/>
    </xf>
    <xf numFmtId="0" fontId="44" fillId="0" borderId="0" xfId="4" applyFont="1" applyFill="1" applyAlignment="1">
      <alignment horizontal="left" vertical="center"/>
    </xf>
    <xf numFmtId="0" fontId="10" fillId="0" borderId="0" xfId="4" applyFont="1" applyFill="1" applyAlignment="1">
      <alignment horizontal="center" vertical="center" wrapText="1"/>
    </xf>
    <xf numFmtId="0" fontId="22" fillId="0" borderId="1" xfId="4" applyFont="1" applyFill="1" applyBorder="1" applyAlignment="1">
      <alignment horizontal="center" vertical="center" wrapText="1"/>
    </xf>
    <xf numFmtId="0" fontId="22" fillId="0" borderId="2" xfId="4" applyFont="1" applyFill="1" applyBorder="1" applyAlignment="1">
      <alignment horizontal="center" vertical="center" wrapText="1"/>
    </xf>
    <xf numFmtId="0" fontId="22" fillId="0" borderId="3" xfId="4" applyFont="1" applyFill="1" applyBorder="1" applyAlignment="1">
      <alignment horizontal="center" vertical="center" wrapText="1"/>
    </xf>
  </cellXfs>
  <cellStyles count="73">
    <cellStyle name="20% - 强调文字颜色 1 2" xfId="31"/>
    <cellStyle name="20% - 强调文字颜色 2 2" xfId="32"/>
    <cellStyle name="20% - 强调文字颜色 3 2" xfId="33"/>
    <cellStyle name="20% - 强调文字颜色 4 2" xfId="34"/>
    <cellStyle name="20% - 强调文字颜色 5 2" xfId="35"/>
    <cellStyle name="20% - 强调文字颜色 6 2" xfId="36"/>
    <cellStyle name="20% - 着色 1" xfId="6"/>
    <cellStyle name="20% - 着色 2" xfId="7"/>
    <cellStyle name="20% - 着色 3" xfId="8"/>
    <cellStyle name="20% - 着色 4" xfId="9"/>
    <cellStyle name="20% - 着色 5" xfId="10"/>
    <cellStyle name="20% - 着色 6" xfId="11"/>
    <cellStyle name="3232" xfId="37"/>
    <cellStyle name="40% - 强调文字颜色 1 2" xfId="38"/>
    <cellStyle name="40% - 强调文字颜色 2 2" xfId="39"/>
    <cellStyle name="40% - 强调文字颜色 3 2" xfId="40"/>
    <cellStyle name="40% - 强调文字颜色 4 2" xfId="41"/>
    <cellStyle name="40% - 强调文字颜色 5 2" xfId="42"/>
    <cellStyle name="40% - 强调文字颜色 6 2" xfId="43"/>
    <cellStyle name="40% - 着色 1" xfId="12"/>
    <cellStyle name="40% - 着色 2" xfId="13"/>
    <cellStyle name="40% - 着色 3" xfId="14"/>
    <cellStyle name="40% - 着色 4" xfId="15"/>
    <cellStyle name="40% - 着色 5" xfId="16"/>
    <cellStyle name="40% - 着色 6" xfId="17"/>
    <cellStyle name="60% - 强调文字颜色 1 2" xfId="44"/>
    <cellStyle name="60% - 强调文字颜色 2 2" xfId="45"/>
    <cellStyle name="60% - 强调文字颜色 3 2" xfId="46"/>
    <cellStyle name="60% - 强调文字颜色 4 2" xfId="47"/>
    <cellStyle name="60% - 强调文字颜色 5 2" xfId="48"/>
    <cellStyle name="60% - 强调文字颜色 6 2" xfId="49"/>
    <cellStyle name="60% - 着色 1" xfId="18"/>
    <cellStyle name="60% - 着色 2" xfId="19"/>
    <cellStyle name="60% - 着色 3" xfId="20"/>
    <cellStyle name="60% - 着色 4" xfId="21"/>
    <cellStyle name="60% - 着色 5" xfId="22"/>
    <cellStyle name="60% - 着色 6" xfId="23"/>
    <cellStyle name="标题 1 2" xfId="51"/>
    <cellStyle name="标题 2 2" xfId="52"/>
    <cellStyle name="标题 3 2" xfId="53"/>
    <cellStyle name="标题 4 2" xfId="54"/>
    <cellStyle name="标题 5" xfId="50"/>
    <cellStyle name="差 2" xfId="55"/>
    <cellStyle name="常规" xfId="0" builtinId="0"/>
    <cellStyle name="常规 2" xfId="1"/>
    <cellStyle name="常规 2 2" xfId="2"/>
    <cellStyle name="常规 2 2 2" xfId="5"/>
    <cellStyle name="常规 3" xfId="3"/>
    <cellStyle name="常规 4" xfId="4"/>
    <cellStyle name="常规 5" xfId="30"/>
    <cellStyle name="好 2" xfId="56"/>
    <cellStyle name="汇总 2" xfId="57"/>
    <cellStyle name="计算 2" xfId="58"/>
    <cellStyle name="检查单元格 2" xfId="59"/>
    <cellStyle name="解释性文本 2" xfId="60"/>
    <cellStyle name="警告文本 2" xfId="61"/>
    <cellStyle name="链接单元格 2" xfId="62"/>
    <cellStyle name="强调文字颜色 1 2" xfId="63"/>
    <cellStyle name="强调文字颜色 2 2" xfId="64"/>
    <cellStyle name="强调文字颜色 3 2" xfId="65"/>
    <cellStyle name="强调文字颜色 4 2" xfId="66"/>
    <cellStyle name="强调文字颜色 5 2" xfId="67"/>
    <cellStyle name="强调文字颜色 6 2" xfId="68"/>
    <cellStyle name="适中 2" xfId="69"/>
    <cellStyle name="输出 2" xfId="70"/>
    <cellStyle name="输入 2" xfId="71"/>
    <cellStyle name="注释 2" xfId="72"/>
    <cellStyle name="着色 1" xfId="24"/>
    <cellStyle name="着色 2" xfId="25"/>
    <cellStyle name="着色 3" xfId="26"/>
    <cellStyle name="着色 4" xfId="27"/>
    <cellStyle name="着色 5" xfId="28"/>
    <cellStyle name="着色 6" xfId="29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40"/>
  <sheetViews>
    <sheetView workbookViewId="0">
      <selection activeCell="F10" sqref="F10"/>
    </sheetView>
  </sheetViews>
  <sheetFormatPr defaultColWidth="9" defaultRowHeight="13.5"/>
  <cols>
    <col min="1" max="1" width="12.75" style="13" customWidth="1"/>
    <col min="2" max="2" width="11.75" style="13" customWidth="1"/>
    <col min="3" max="3" width="40.75" style="14" customWidth="1"/>
    <col min="4" max="4" width="19.375" style="13" customWidth="1"/>
    <col min="5" max="5" width="14.375" style="13" customWidth="1"/>
    <col min="6" max="6" width="14.5" style="13" customWidth="1"/>
    <col min="7" max="7" width="28.75" style="30" customWidth="1"/>
    <col min="8" max="250" width="9" style="13"/>
    <col min="251" max="16384" width="9" style="29"/>
  </cols>
  <sheetData>
    <row r="1" spans="1:7" s="13" customFormat="1" ht="20.25">
      <c r="A1" s="11" t="s">
        <v>13</v>
      </c>
      <c r="B1" s="11"/>
      <c r="C1" s="12"/>
      <c r="D1" s="11"/>
      <c r="E1" s="11"/>
      <c r="G1" s="30"/>
    </row>
    <row r="2" spans="1:7" s="14" customFormat="1" ht="31.9" customHeight="1">
      <c r="A2" s="47" t="s">
        <v>22</v>
      </c>
      <c r="B2" s="47"/>
      <c r="C2" s="47"/>
      <c r="D2" s="47"/>
      <c r="E2" s="47"/>
      <c r="F2" s="47"/>
      <c r="G2" s="47"/>
    </row>
    <row r="3" spans="1:7" s="14" customFormat="1" ht="25.15" customHeight="1">
      <c r="A3" s="7"/>
      <c r="B3" s="7"/>
      <c r="C3" s="7"/>
      <c r="D3" s="7"/>
      <c r="E3" s="7"/>
      <c r="F3" s="7"/>
      <c r="G3" s="8" t="s">
        <v>57</v>
      </c>
    </row>
    <row r="4" spans="1:7" s="17" customFormat="1" ht="37.15" customHeight="1">
      <c r="A4" s="15" t="s">
        <v>14</v>
      </c>
      <c r="B4" s="15" t="s">
        <v>15</v>
      </c>
      <c r="C4" s="15" t="s">
        <v>16</v>
      </c>
      <c r="D4" s="16" t="s">
        <v>17</v>
      </c>
      <c r="E4" s="16" t="s">
        <v>48</v>
      </c>
      <c r="F4" s="15" t="s">
        <v>0</v>
      </c>
      <c r="G4" s="15" t="s">
        <v>1</v>
      </c>
    </row>
    <row r="5" spans="1:7" s="21" customFormat="1" ht="30" customHeight="1">
      <c r="A5" s="18" t="s">
        <v>3</v>
      </c>
      <c r="B5" s="19"/>
      <c r="C5" s="20"/>
      <c r="D5" s="19"/>
      <c r="E5" s="19"/>
      <c r="F5" s="18">
        <f>+F6+F10+F11+F12+F13+F14+F15</f>
        <v>852</v>
      </c>
      <c r="G5" s="25"/>
    </row>
    <row r="6" spans="1:7" s="9" customFormat="1" ht="30" customHeight="1">
      <c r="A6" s="18" t="s">
        <v>2</v>
      </c>
      <c r="B6" s="22">
        <v>613001</v>
      </c>
      <c r="C6" s="20" t="s">
        <v>24</v>
      </c>
      <c r="D6" s="20" t="s">
        <v>25</v>
      </c>
      <c r="E6" s="23"/>
      <c r="F6" s="18">
        <f>+F7+F8+F9</f>
        <v>41.999999999999993</v>
      </c>
      <c r="G6" s="22"/>
    </row>
    <row r="7" spans="1:7" s="9" customFormat="1" ht="50.25" customHeight="1">
      <c r="A7" s="24" t="s">
        <v>52</v>
      </c>
      <c r="B7" s="25">
        <v>201001</v>
      </c>
      <c r="C7" s="20" t="s">
        <v>24</v>
      </c>
      <c r="D7" s="20" t="s">
        <v>51</v>
      </c>
      <c r="E7" s="20" t="s">
        <v>50</v>
      </c>
      <c r="F7" s="41">
        <v>18.914999999999999</v>
      </c>
      <c r="G7" s="39" t="s">
        <v>55</v>
      </c>
    </row>
    <row r="8" spans="1:7" s="9" customFormat="1" ht="50.25" customHeight="1">
      <c r="A8" s="24" t="s">
        <v>52</v>
      </c>
      <c r="B8" s="25">
        <v>201001</v>
      </c>
      <c r="C8" s="20" t="s">
        <v>24</v>
      </c>
      <c r="D8" s="40" t="s">
        <v>53</v>
      </c>
      <c r="E8" s="20" t="s">
        <v>50</v>
      </c>
      <c r="F8" s="41">
        <v>18.59</v>
      </c>
      <c r="G8" s="39" t="s">
        <v>56</v>
      </c>
    </row>
    <row r="9" spans="1:7" s="9" customFormat="1" ht="37.9" customHeight="1">
      <c r="A9" s="20" t="s">
        <v>54</v>
      </c>
      <c r="B9" s="25">
        <v>201007</v>
      </c>
      <c r="C9" s="20" t="s">
        <v>24</v>
      </c>
      <c r="D9" s="20" t="s">
        <v>51</v>
      </c>
      <c r="E9" s="20" t="s">
        <v>50</v>
      </c>
      <c r="F9" s="41">
        <v>4.4950000000000001</v>
      </c>
      <c r="G9" s="25"/>
    </row>
    <row r="10" spans="1:7" s="9" customFormat="1" ht="47.25" customHeight="1">
      <c r="A10" s="18" t="s">
        <v>18</v>
      </c>
      <c r="B10" s="22">
        <v>613002</v>
      </c>
      <c r="C10" s="20" t="s">
        <v>24</v>
      </c>
      <c r="D10" s="20" t="s">
        <v>25</v>
      </c>
      <c r="E10" s="20" t="s">
        <v>49</v>
      </c>
      <c r="F10" s="18">
        <v>139</v>
      </c>
      <c r="G10" s="22"/>
    </row>
    <row r="11" spans="1:7" s="9" customFormat="1" ht="30" customHeight="1">
      <c r="A11" s="18" t="s">
        <v>19</v>
      </c>
      <c r="B11" s="22">
        <v>613003</v>
      </c>
      <c r="C11" s="20" t="s">
        <v>24</v>
      </c>
      <c r="D11" s="20" t="s">
        <v>25</v>
      </c>
      <c r="E11" s="20" t="s">
        <v>49</v>
      </c>
      <c r="F11" s="18">
        <v>120</v>
      </c>
      <c r="G11" s="22"/>
    </row>
    <row r="12" spans="1:7" s="9" customFormat="1" ht="30" customHeight="1">
      <c r="A12" s="18" t="s">
        <v>20</v>
      </c>
      <c r="B12" s="22">
        <v>613004</v>
      </c>
      <c r="C12" s="20" t="s">
        <v>24</v>
      </c>
      <c r="D12" s="20" t="s">
        <v>25</v>
      </c>
      <c r="E12" s="20" t="s">
        <v>49</v>
      </c>
      <c r="F12" s="18">
        <v>112</v>
      </c>
      <c r="G12" s="22"/>
    </row>
    <row r="13" spans="1:7" s="9" customFormat="1" ht="30" customHeight="1">
      <c r="A13" s="18" t="s">
        <v>4</v>
      </c>
      <c r="B13" s="22">
        <v>613005</v>
      </c>
      <c r="C13" s="20" t="s">
        <v>24</v>
      </c>
      <c r="D13" s="20" t="s">
        <v>25</v>
      </c>
      <c r="E13" s="20" t="s">
        <v>49</v>
      </c>
      <c r="F13" s="18">
        <v>119</v>
      </c>
      <c r="G13" s="22"/>
    </row>
    <row r="14" spans="1:7" s="9" customFormat="1" ht="30" customHeight="1">
      <c r="A14" s="18" t="s">
        <v>21</v>
      </c>
      <c r="B14" s="22">
        <v>613007</v>
      </c>
      <c r="C14" s="20" t="s">
        <v>24</v>
      </c>
      <c r="D14" s="20" t="s">
        <v>25</v>
      </c>
      <c r="E14" s="20" t="s">
        <v>49</v>
      </c>
      <c r="F14" s="18">
        <v>158</v>
      </c>
      <c r="G14" s="22"/>
    </row>
    <row r="15" spans="1:7" s="10" customFormat="1" ht="30" customHeight="1">
      <c r="A15" s="18" t="s">
        <v>5</v>
      </c>
      <c r="B15" s="22">
        <v>613008</v>
      </c>
      <c r="C15" s="20" t="s">
        <v>24</v>
      </c>
      <c r="D15" s="20" t="s">
        <v>25</v>
      </c>
      <c r="E15" s="20" t="s">
        <v>49</v>
      </c>
      <c r="F15" s="18">
        <v>162</v>
      </c>
      <c r="G15" s="22"/>
    </row>
    <row r="16" spans="1:7" s="26" customFormat="1" ht="18" customHeight="1">
      <c r="A16" s="13"/>
      <c r="B16" s="13"/>
      <c r="C16" s="14"/>
      <c r="D16" s="13"/>
      <c r="E16" s="13"/>
      <c r="F16" s="13"/>
      <c r="G16" s="30"/>
    </row>
    <row r="17" spans="1:7" s="26" customFormat="1" ht="18" customHeight="1">
      <c r="A17" s="13"/>
      <c r="B17" s="13"/>
      <c r="C17" s="14"/>
      <c r="D17" s="13"/>
      <c r="E17" s="13"/>
      <c r="F17" s="13"/>
      <c r="G17" s="30"/>
    </row>
    <row r="18" spans="1:7" s="26" customFormat="1" ht="18" customHeight="1">
      <c r="A18" s="13"/>
      <c r="B18" s="13"/>
      <c r="C18" s="14"/>
      <c r="D18" s="13"/>
      <c r="E18" s="13"/>
      <c r="F18" s="13"/>
      <c r="G18" s="30"/>
    </row>
    <row r="19" spans="1:7" s="26" customFormat="1" ht="18" customHeight="1">
      <c r="A19" s="13"/>
      <c r="B19" s="13"/>
      <c r="C19" s="14"/>
      <c r="D19" s="13"/>
      <c r="E19" s="13"/>
      <c r="F19" s="13"/>
      <c r="G19" s="30"/>
    </row>
    <row r="20" spans="1:7" s="27" customFormat="1" ht="18" customHeight="1">
      <c r="A20" s="13"/>
      <c r="B20" s="13"/>
      <c r="C20" s="14"/>
      <c r="D20" s="13"/>
      <c r="E20" s="13"/>
      <c r="F20" s="13"/>
      <c r="G20" s="30"/>
    </row>
    <row r="21" spans="1:7" s="28" customFormat="1" ht="18" customHeight="1">
      <c r="A21" s="13"/>
      <c r="B21" s="13"/>
      <c r="C21" s="14"/>
      <c r="D21" s="13"/>
      <c r="E21" s="13"/>
      <c r="F21" s="13"/>
      <c r="G21" s="30"/>
    </row>
    <row r="22" spans="1:7" s="26" customFormat="1" ht="18" customHeight="1">
      <c r="A22" s="13"/>
      <c r="B22" s="13"/>
      <c r="C22" s="14"/>
      <c r="D22" s="13"/>
      <c r="E22" s="13"/>
      <c r="F22" s="13"/>
      <c r="G22" s="30"/>
    </row>
    <row r="23" spans="1:7" s="26" customFormat="1" ht="18" customHeight="1">
      <c r="A23" s="13"/>
      <c r="B23" s="13"/>
      <c r="C23" s="14"/>
      <c r="D23" s="13"/>
      <c r="E23" s="13"/>
      <c r="F23" s="13"/>
      <c r="G23" s="30"/>
    </row>
    <row r="24" spans="1:7" s="26" customFormat="1" ht="18" customHeight="1">
      <c r="A24" s="13"/>
      <c r="B24" s="13"/>
      <c r="C24" s="14"/>
      <c r="D24" s="13"/>
      <c r="E24" s="13"/>
      <c r="F24" s="13"/>
      <c r="G24" s="30"/>
    </row>
    <row r="25" spans="1:7" s="26" customFormat="1" ht="18" customHeight="1">
      <c r="A25" s="13"/>
      <c r="B25" s="13"/>
      <c r="C25" s="14"/>
      <c r="D25" s="13"/>
      <c r="E25" s="13"/>
      <c r="F25" s="13"/>
      <c r="G25" s="30"/>
    </row>
    <row r="26" spans="1:7" s="26" customFormat="1" ht="18" customHeight="1">
      <c r="A26" s="13"/>
      <c r="B26" s="13"/>
      <c r="C26" s="14"/>
      <c r="D26" s="13"/>
      <c r="E26" s="13"/>
      <c r="F26" s="13"/>
      <c r="G26" s="30"/>
    </row>
    <row r="27" spans="1:7" s="26" customFormat="1" ht="18" customHeight="1">
      <c r="A27" s="13"/>
      <c r="B27" s="13"/>
      <c r="C27" s="14"/>
      <c r="D27" s="13"/>
      <c r="E27" s="13"/>
      <c r="F27" s="13"/>
      <c r="G27" s="30"/>
    </row>
    <row r="28" spans="1:7" s="27" customFormat="1" ht="18" customHeight="1">
      <c r="A28" s="13"/>
      <c r="B28" s="13"/>
      <c r="C28" s="14"/>
      <c r="D28" s="13"/>
      <c r="E28" s="13"/>
      <c r="F28" s="13"/>
      <c r="G28" s="30"/>
    </row>
    <row r="29" spans="1:7" s="26" customFormat="1" ht="18" customHeight="1">
      <c r="A29" s="13"/>
      <c r="B29" s="13"/>
      <c r="C29" s="14"/>
      <c r="D29" s="13"/>
      <c r="E29" s="13"/>
      <c r="F29" s="13"/>
      <c r="G29" s="30"/>
    </row>
    <row r="30" spans="1:7" s="26" customFormat="1" ht="18" customHeight="1">
      <c r="A30" s="13"/>
      <c r="B30" s="13"/>
      <c r="C30" s="14"/>
      <c r="D30" s="13"/>
      <c r="E30" s="13"/>
      <c r="F30" s="13"/>
      <c r="G30" s="30"/>
    </row>
    <row r="31" spans="1:7" s="26" customFormat="1" ht="18" customHeight="1">
      <c r="A31" s="13"/>
      <c r="B31" s="13"/>
      <c r="C31" s="14"/>
      <c r="D31" s="13"/>
      <c r="E31" s="13"/>
      <c r="F31" s="13"/>
      <c r="G31" s="30"/>
    </row>
    <row r="32" spans="1:7" s="26" customFormat="1" ht="18" customHeight="1">
      <c r="A32" s="13"/>
      <c r="B32" s="13"/>
      <c r="C32" s="14"/>
      <c r="D32" s="13"/>
      <c r="E32" s="13"/>
      <c r="F32" s="13"/>
      <c r="G32" s="30"/>
    </row>
    <row r="33" spans="1:7" s="26" customFormat="1" ht="18" customHeight="1">
      <c r="A33" s="13"/>
      <c r="B33" s="13"/>
      <c r="C33" s="14"/>
      <c r="D33" s="13"/>
      <c r="E33" s="13"/>
      <c r="F33" s="13"/>
      <c r="G33" s="30"/>
    </row>
    <row r="34" spans="1:7" s="26" customFormat="1" ht="25.5" customHeight="1">
      <c r="A34" s="13"/>
      <c r="B34" s="13"/>
      <c r="C34" s="14"/>
      <c r="D34" s="13"/>
      <c r="E34" s="13"/>
      <c r="F34" s="13"/>
      <c r="G34" s="30"/>
    </row>
    <row r="35" spans="1:7" s="14" customFormat="1" ht="18" customHeight="1">
      <c r="A35" s="13"/>
      <c r="B35" s="13"/>
      <c r="D35" s="13"/>
      <c r="E35" s="13"/>
      <c r="F35" s="13"/>
      <c r="G35" s="30"/>
    </row>
    <row r="36" spans="1:7" s="14" customFormat="1" ht="18" customHeight="1">
      <c r="A36" s="13"/>
      <c r="B36" s="13"/>
      <c r="D36" s="13"/>
      <c r="E36" s="13"/>
      <c r="F36" s="13"/>
      <c r="G36" s="30"/>
    </row>
    <row r="37" spans="1:7" s="14" customFormat="1" ht="18" customHeight="1">
      <c r="A37" s="13"/>
      <c r="B37" s="13"/>
      <c r="D37" s="13"/>
      <c r="E37" s="13"/>
      <c r="F37" s="13"/>
      <c r="G37" s="30"/>
    </row>
    <row r="38" spans="1:7" s="14" customFormat="1" ht="21.95" customHeight="1">
      <c r="A38" s="13"/>
      <c r="B38" s="13"/>
      <c r="D38" s="13"/>
      <c r="E38" s="13"/>
      <c r="F38" s="13"/>
      <c r="G38" s="30"/>
    </row>
    <row r="39" spans="1:7" s="14" customFormat="1" ht="20.100000000000001" customHeight="1">
      <c r="A39" s="13"/>
      <c r="B39" s="13"/>
      <c r="D39" s="13"/>
      <c r="E39" s="13"/>
      <c r="F39" s="13"/>
      <c r="G39" s="30"/>
    </row>
    <row r="40" spans="1:7" s="14" customFormat="1" ht="20.100000000000001" customHeight="1">
      <c r="A40" s="13"/>
      <c r="B40" s="13"/>
      <c r="D40" s="13"/>
      <c r="E40" s="13"/>
      <c r="F40" s="13"/>
      <c r="G40" s="30"/>
    </row>
  </sheetData>
  <autoFilter ref="A4:IP15"/>
  <mergeCells count="1">
    <mergeCell ref="A2:G2"/>
  </mergeCells>
  <phoneticPr fontId="8" type="noConversion"/>
  <printOptions horizontalCentered="1"/>
  <pageMargins left="0.59055118110236227" right="0.59055118110236227" top="0.59055118110236227" bottom="0.70866141732283472" header="0.11811023622047245" footer="7.874015748031496E-2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tabSelected="1" workbookViewId="0">
      <selection activeCell="H14" sqref="H14"/>
    </sheetView>
  </sheetViews>
  <sheetFormatPr defaultColWidth="9" defaultRowHeight="13.5"/>
  <cols>
    <col min="1" max="2" width="8.375" style="3" customWidth="1"/>
    <col min="3" max="3" width="11.75" style="1" customWidth="1"/>
    <col min="4" max="5" width="11.625" style="1" customWidth="1"/>
    <col min="6" max="6" width="9.75" style="1" customWidth="1"/>
    <col min="7" max="7" width="8.875" style="1" customWidth="1"/>
    <col min="8" max="8" width="12" style="1" customWidth="1"/>
    <col min="9" max="9" width="14.875" style="1" customWidth="1"/>
    <col min="10" max="10" width="14" style="1" customWidth="1"/>
    <col min="11" max="11" width="14.875" style="1" customWidth="1"/>
    <col min="12" max="12" width="12.5" style="1" customWidth="1"/>
    <col min="13" max="13" width="11.5" style="1" customWidth="1"/>
    <col min="14" max="14" width="14.875" style="1" customWidth="1"/>
    <col min="15" max="15" width="9.875" style="1" customWidth="1"/>
    <col min="16" max="16" width="11.5" style="4" customWidth="1"/>
    <col min="17" max="17" width="9.75" style="3" customWidth="1"/>
    <col min="18" max="16384" width="9" style="1"/>
  </cols>
  <sheetData>
    <row r="1" spans="1:17" s="46" customFormat="1" ht="28.9" customHeight="1">
      <c r="A1" s="50" t="s">
        <v>58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45"/>
      <c r="M1" s="45"/>
      <c r="N1" s="45"/>
      <c r="O1" s="45"/>
      <c r="P1" s="32"/>
      <c r="Q1" s="32"/>
    </row>
    <row r="2" spans="1:17" ht="65.25" customHeight="1">
      <c r="A2" s="51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27.7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5" t="s">
        <v>30</v>
      </c>
    </row>
    <row r="4" spans="1:17" s="31" customFormat="1" ht="37.9" customHeight="1">
      <c r="A4" s="52" t="s">
        <v>6</v>
      </c>
      <c r="B4" s="52" t="s">
        <v>23</v>
      </c>
      <c r="C4" s="52" t="s">
        <v>31</v>
      </c>
      <c r="D4" s="52"/>
      <c r="E4" s="52"/>
      <c r="F4" s="53" t="s">
        <v>35</v>
      </c>
      <c r="G4" s="54"/>
      <c r="H4" s="48" t="s">
        <v>36</v>
      </c>
      <c r="I4" s="52" t="s">
        <v>37</v>
      </c>
      <c r="J4" s="52"/>
      <c r="K4" s="52"/>
      <c r="L4" s="48" t="s">
        <v>41</v>
      </c>
      <c r="M4" s="48" t="s">
        <v>42</v>
      </c>
      <c r="N4" s="48" t="s">
        <v>43</v>
      </c>
      <c r="O4" s="48" t="s">
        <v>44</v>
      </c>
      <c r="P4" s="52" t="s">
        <v>45</v>
      </c>
      <c r="Q4" s="52" t="s">
        <v>28</v>
      </c>
    </row>
    <row r="5" spans="1:17" s="31" customFormat="1" ht="37.9" customHeight="1">
      <c r="A5" s="52"/>
      <c r="B5" s="52"/>
      <c r="C5" s="33" t="s">
        <v>32</v>
      </c>
      <c r="D5" s="33" t="s">
        <v>33</v>
      </c>
      <c r="E5" s="33" t="s">
        <v>34</v>
      </c>
      <c r="F5" s="33" t="s">
        <v>33</v>
      </c>
      <c r="G5" s="33" t="s">
        <v>34</v>
      </c>
      <c r="H5" s="49"/>
      <c r="I5" s="38" t="s">
        <v>38</v>
      </c>
      <c r="J5" s="38" t="s">
        <v>39</v>
      </c>
      <c r="K5" s="38" t="s">
        <v>40</v>
      </c>
      <c r="L5" s="49"/>
      <c r="M5" s="49"/>
      <c r="N5" s="49"/>
      <c r="O5" s="49"/>
      <c r="P5" s="52"/>
      <c r="Q5" s="52"/>
    </row>
    <row r="6" spans="1:17" s="44" customFormat="1" ht="19.899999999999999" customHeight="1">
      <c r="A6" s="42" t="s">
        <v>29</v>
      </c>
      <c r="B6" s="42">
        <v>613</v>
      </c>
      <c r="C6" s="43">
        <f>SUM(C7:C14)</f>
        <v>457449</v>
      </c>
      <c r="D6" s="43">
        <f t="shared" ref="D6:E6" si="0">SUM(D7:D14)</f>
        <v>322934</v>
      </c>
      <c r="E6" s="43">
        <f t="shared" si="0"/>
        <v>134515</v>
      </c>
      <c r="F6" s="43">
        <v>1150</v>
      </c>
      <c r="G6" s="43">
        <v>1950</v>
      </c>
      <c r="H6" s="43" t="s">
        <v>46</v>
      </c>
      <c r="I6" s="43">
        <f>+J6+K6</f>
        <v>63368</v>
      </c>
      <c r="J6" s="43">
        <f>SUM(J7:J14)</f>
        <v>35717</v>
      </c>
      <c r="K6" s="43">
        <f>SUM(K7:K14)</f>
        <v>27651</v>
      </c>
      <c r="L6" s="43">
        <f t="shared" ref="L6:P6" si="1">SUM(L7:L14)</f>
        <v>34910</v>
      </c>
      <c r="M6" s="43">
        <f t="shared" si="1"/>
        <v>852</v>
      </c>
      <c r="N6" s="43">
        <f t="shared" si="1"/>
        <v>0</v>
      </c>
      <c r="O6" s="43">
        <f t="shared" si="1"/>
        <v>852</v>
      </c>
      <c r="P6" s="43">
        <f t="shared" si="1"/>
        <v>-45</v>
      </c>
      <c r="Q6" s="42"/>
    </row>
    <row r="7" spans="1:17" s="6" customFormat="1" ht="19.899999999999999" customHeight="1">
      <c r="A7" s="2" t="s">
        <v>7</v>
      </c>
      <c r="B7" s="22">
        <v>613001</v>
      </c>
      <c r="C7" s="36">
        <f>SUM(D7:E7)</f>
        <v>8076</v>
      </c>
      <c r="D7" s="36">
        <v>3186</v>
      </c>
      <c r="E7" s="36">
        <v>4890</v>
      </c>
      <c r="F7" s="36">
        <v>1150</v>
      </c>
      <c r="G7" s="36">
        <v>1950</v>
      </c>
      <c r="H7" s="36">
        <v>0.5</v>
      </c>
      <c r="I7" s="36">
        <f>+J7+K7</f>
        <v>1320</v>
      </c>
      <c r="J7" s="36">
        <v>660</v>
      </c>
      <c r="K7" s="36">
        <v>660</v>
      </c>
      <c r="L7" s="36">
        <v>618</v>
      </c>
      <c r="M7" s="36">
        <v>42</v>
      </c>
      <c r="N7" s="36"/>
      <c r="O7" s="36">
        <f>+M7</f>
        <v>42</v>
      </c>
      <c r="P7" s="37"/>
      <c r="Q7" s="5"/>
    </row>
    <row r="8" spans="1:17" s="6" customFormat="1" ht="19.899999999999999" customHeight="1">
      <c r="A8" s="2" t="s">
        <v>10</v>
      </c>
      <c r="B8" s="22">
        <v>613002</v>
      </c>
      <c r="C8" s="36">
        <f t="shared" ref="C8:C14" si="2">SUM(D8:E8)</f>
        <v>78751</v>
      </c>
      <c r="D8" s="36">
        <v>58554</v>
      </c>
      <c r="E8" s="36">
        <v>20197</v>
      </c>
      <c r="F8" s="36">
        <v>1150</v>
      </c>
      <c r="G8" s="36">
        <v>1950</v>
      </c>
      <c r="H8" s="36">
        <v>0.5</v>
      </c>
      <c r="I8" s="36">
        <f t="shared" ref="I8:I14" si="3">+J8+K8</f>
        <v>10672</v>
      </c>
      <c r="J8" s="36">
        <v>5336</v>
      </c>
      <c r="K8" s="36">
        <v>5336</v>
      </c>
      <c r="L8" s="36">
        <v>5197</v>
      </c>
      <c r="M8" s="36">
        <v>139</v>
      </c>
      <c r="N8" s="36"/>
      <c r="O8" s="36">
        <f t="shared" ref="O8:O14" si="4">+M8</f>
        <v>139</v>
      </c>
      <c r="P8" s="37"/>
      <c r="Q8" s="5"/>
    </row>
    <row r="9" spans="1:17" s="6" customFormat="1" ht="19.899999999999999" customHeight="1">
      <c r="A9" s="2" t="s">
        <v>9</v>
      </c>
      <c r="B9" s="22">
        <v>613003</v>
      </c>
      <c r="C9" s="36">
        <f t="shared" si="2"/>
        <v>30218</v>
      </c>
      <c r="D9" s="36">
        <v>22564</v>
      </c>
      <c r="E9" s="36">
        <v>7654</v>
      </c>
      <c r="F9" s="36">
        <v>1150</v>
      </c>
      <c r="G9" s="36">
        <v>1950</v>
      </c>
      <c r="H9" s="36">
        <v>0.5</v>
      </c>
      <c r="I9" s="36">
        <f t="shared" si="3"/>
        <v>4087</v>
      </c>
      <c r="J9" s="36">
        <v>2044</v>
      </c>
      <c r="K9" s="36">
        <v>2043</v>
      </c>
      <c r="L9" s="36">
        <v>1924</v>
      </c>
      <c r="M9" s="36">
        <v>120</v>
      </c>
      <c r="N9" s="36"/>
      <c r="O9" s="36">
        <f t="shared" si="4"/>
        <v>120</v>
      </c>
      <c r="P9" s="37"/>
      <c r="Q9" s="5"/>
    </row>
    <row r="10" spans="1:17" s="6" customFormat="1" ht="19.899999999999999" customHeight="1">
      <c r="A10" s="2" t="s">
        <v>12</v>
      </c>
      <c r="B10" s="22">
        <v>613004</v>
      </c>
      <c r="C10" s="36">
        <f t="shared" si="2"/>
        <v>90979</v>
      </c>
      <c r="D10" s="36">
        <v>63574</v>
      </c>
      <c r="E10" s="36">
        <v>27405</v>
      </c>
      <c r="F10" s="36">
        <v>1150</v>
      </c>
      <c r="G10" s="36">
        <v>1950</v>
      </c>
      <c r="H10" s="36">
        <v>0.5</v>
      </c>
      <c r="I10" s="36">
        <f t="shared" si="3"/>
        <v>12655</v>
      </c>
      <c r="J10" s="36">
        <v>6327</v>
      </c>
      <c r="K10" s="36">
        <v>6328</v>
      </c>
      <c r="L10" s="36">
        <v>6215</v>
      </c>
      <c r="M10" s="36">
        <v>112</v>
      </c>
      <c r="N10" s="36"/>
      <c r="O10" s="36">
        <f t="shared" si="4"/>
        <v>112</v>
      </c>
      <c r="P10" s="37"/>
      <c r="Q10" s="5"/>
    </row>
    <row r="11" spans="1:17" s="6" customFormat="1" ht="19.899999999999999" customHeight="1">
      <c r="A11" s="2" t="s">
        <v>11</v>
      </c>
      <c r="B11" s="22">
        <v>613005</v>
      </c>
      <c r="C11" s="36">
        <f t="shared" si="2"/>
        <v>73112</v>
      </c>
      <c r="D11" s="36">
        <v>50689</v>
      </c>
      <c r="E11" s="36">
        <v>22423</v>
      </c>
      <c r="F11" s="36">
        <v>1150</v>
      </c>
      <c r="G11" s="36">
        <v>1950</v>
      </c>
      <c r="H11" s="36">
        <v>0.6</v>
      </c>
      <c r="I11" s="36">
        <f t="shared" si="3"/>
        <v>10202</v>
      </c>
      <c r="J11" s="36">
        <v>6121</v>
      </c>
      <c r="K11" s="36">
        <v>4081</v>
      </c>
      <c r="L11" s="36">
        <v>6002</v>
      </c>
      <c r="M11" s="36">
        <v>119</v>
      </c>
      <c r="N11" s="36"/>
      <c r="O11" s="36">
        <f t="shared" si="4"/>
        <v>119</v>
      </c>
      <c r="P11" s="37"/>
      <c r="Q11" s="5"/>
    </row>
    <row r="12" spans="1:17" s="6" customFormat="1" ht="19.899999999999999" customHeight="1">
      <c r="A12" s="2" t="s">
        <v>26</v>
      </c>
      <c r="B12" s="22">
        <v>613006</v>
      </c>
      <c r="C12" s="36">
        <f t="shared" si="2"/>
        <v>78182</v>
      </c>
      <c r="D12" s="36">
        <v>53729</v>
      </c>
      <c r="E12" s="36">
        <v>24453</v>
      </c>
      <c r="F12" s="36">
        <v>1150</v>
      </c>
      <c r="G12" s="36">
        <v>1950</v>
      </c>
      <c r="H12" s="36">
        <v>0.6</v>
      </c>
      <c r="I12" s="36">
        <f t="shared" si="3"/>
        <v>10947</v>
      </c>
      <c r="J12" s="36">
        <v>6568</v>
      </c>
      <c r="K12" s="36">
        <v>4379</v>
      </c>
      <c r="L12" s="36">
        <v>6613</v>
      </c>
      <c r="M12" s="36">
        <v>0</v>
      </c>
      <c r="N12" s="36"/>
      <c r="O12" s="36">
        <f t="shared" si="4"/>
        <v>0</v>
      </c>
      <c r="P12" s="37">
        <v>-45</v>
      </c>
      <c r="Q12" s="5"/>
    </row>
    <row r="13" spans="1:17" s="6" customFormat="1" ht="19.899999999999999" customHeight="1">
      <c r="A13" s="2" t="s">
        <v>8</v>
      </c>
      <c r="B13" s="22">
        <v>613007</v>
      </c>
      <c r="C13" s="36">
        <f t="shared" si="2"/>
        <v>51419</v>
      </c>
      <c r="D13" s="36">
        <v>36709</v>
      </c>
      <c r="E13" s="36">
        <v>14710</v>
      </c>
      <c r="F13" s="36">
        <v>1150</v>
      </c>
      <c r="G13" s="36">
        <v>1950</v>
      </c>
      <c r="H13" s="36">
        <v>0.5</v>
      </c>
      <c r="I13" s="36">
        <f t="shared" si="3"/>
        <v>7090</v>
      </c>
      <c r="J13" s="36">
        <v>3545</v>
      </c>
      <c r="K13" s="36">
        <v>3545</v>
      </c>
      <c r="L13" s="36">
        <v>3387</v>
      </c>
      <c r="M13" s="36">
        <v>158</v>
      </c>
      <c r="N13" s="36"/>
      <c r="O13" s="36">
        <f t="shared" si="4"/>
        <v>158</v>
      </c>
      <c r="P13" s="37"/>
      <c r="Q13" s="5"/>
    </row>
    <row r="14" spans="1:17" s="6" customFormat="1" ht="19.899999999999999" customHeight="1">
      <c r="A14" s="2" t="s">
        <v>27</v>
      </c>
      <c r="B14" s="22">
        <v>613008</v>
      </c>
      <c r="C14" s="36">
        <f t="shared" si="2"/>
        <v>46712</v>
      </c>
      <c r="D14" s="36">
        <v>33929</v>
      </c>
      <c r="E14" s="36">
        <v>12783</v>
      </c>
      <c r="F14" s="36">
        <v>1150</v>
      </c>
      <c r="G14" s="36">
        <v>1950</v>
      </c>
      <c r="H14" s="36">
        <v>0.8</v>
      </c>
      <c r="I14" s="36">
        <f t="shared" si="3"/>
        <v>6395</v>
      </c>
      <c r="J14" s="36">
        <v>5116</v>
      </c>
      <c r="K14" s="36">
        <v>1279</v>
      </c>
      <c r="L14" s="36">
        <v>4954</v>
      </c>
      <c r="M14" s="36">
        <v>162</v>
      </c>
      <c r="N14" s="36"/>
      <c r="O14" s="36">
        <f t="shared" si="4"/>
        <v>162</v>
      </c>
      <c r="P14" s="37"/>
      <c r="Q14" s="5"/>
    </row>
  </sheetData>
  <autoFilter ref="A4:Q14">
    <filterColumn colId="3" hiddenButton="1" showButton="0"/>
  </autoFilter>
  <mergeCells count="14">
    <mergeCell ref="N4:N5"/>
    <mergeCell ref="A1:K1"/>
    <mergeCell ref="A2:Q2"/>
    <mergeCell ref="A4:A5"/>
    <mergeCell ref="B4:B5"/>
    <mergeCell ref="P4:P5"/>
    <mergeCell ref="Q4:Q5"/>
    <mergeCell ref="C4:E4"/>
    <mergeCell ref="F4:G4"/>
    <mergeCell ref="H4:H5"/>
    <mergeCell ref="I4:K4"/>
    <mergeCell ref="O4:O5"/>
    <mergeCell ref="L4:L5"/>
    <mergeCell ref="M4:M5"/>
  </mergeCells>
  <phoneticPr fontId="8" type="noConversion"/>
  <printOptions horizontalCentered="1"/>
  <pageMargins left="0.59055118110236227" right="0.59055118110236227" top="0.59055118110236227" bottom="0.6692913385826772" header="0.39370078740157483" footer="7.874015748031496E-2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总表</vt:lpstr>
      <vt:lpstr>清算明细表</vt:lpstr>
      <vt:lpstr>总表!Print_Area</vt:lpstr>
      <vt:lpstr>清算明细表!Print_Titles</vt:lpstr>
      <vt:lpstr>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杨泳罗</dc:creator>
  <cp:lastModifiedBy>吴振标</cp:lastModifiedBy>
  <cp:lastPrinted>2018-06-27T02:17:12Z</cp:lastPrinted>
  <dcterms:created xsi:type="dcterms:W3CDTF">2018-05-10T03:05:06Z</dcterms:created>
  <dcterms:modified xsi:type="dcterms:W3CDTF">2019-01-22T08:10:54Z</dcterms:modified>
</cp:coreProperties>
</file>